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Pró-Gestão\2 - PRÓ GESTÃO DOCUMENTO ENVIADOS PARA  - CREBER CRED. E MERCADO\7 - EDUCAÇÃO PREVIDENCIÁRIA CARTILHA PREVCHOPIM - AUDIÊNCIAS\"/>
    </mc:Choice>
  </mc:AlternateContent>
  <xr:revisionPtr revIDLastSave="0" documentId="13_ncr:1_{650526A6-FCB9-4FC5-A9B9-601C55C414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IMULAÇÃO" sheetId="5" r:id="rId1"/>
    <sheet name="CALCULADORA DE TEMPO" sheetId="6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5" i="5" l="1"/>
  <c r="E35" i="5" s="1"/>
  <c r="D36" i="5"/>
  <c r="C36" i="5" s="1"/>
  <c r="D38" i="5"/>
  <c r="E38" i="5" s="1"/>
  <c r="D37" i="5"/>
  <c r="E37" i="5" s="1"/>
  <c r="D30" i="5"/>
  <c r="C30" i="5" s="1"/>
  <c r="D29" i="5"/>
  <c r="D28" i="5"/>
  <c r="D31" i="5"/>
  <c r="E31" i="5" s="1"/>
  <c r="D21" i="5"/>
  <c r="D22" i="5" s="1"/>
  <c r="D20" i="5"/>
  <c r="E20" i="5" s="1"/>
  <c r="D24" i="5"/>
  <c r="D23" i="5"/>
  <c r="D16" i="5"/>
  <c r="D15" i="5"/>
  <c r="D13" i="5"/>
  <c r="D12" i="5"/>
  <c r="D19" i="6"/>
  <c r="G19" i="6" s="1"/>
  <c r="D18" i="6"/>
  <c r="F18" i="6" s="1"/>
  <c r="D17" i="6"/>
  <c r="E17" i="6" s="1"/>
  <c r="D16" i="6"/>
  <c r="G16" i="6" s="1"/>
  <c r="D15" i="6"/>
  <c r="F15" i="6" s="1"/>
  <c r="D14" i="6"/>
  <c r="E14" i="6" s="1"/>
  <c r="D13" i="6"/>
  <c r="G13" i="6" s="1"/>
  <c r="D12" i="6"/>
  <c r="F12" i="6" s="1"/>
  <c r="D11" i="6"/>
  <c r="E11" i="6" s="1"/>
  <c r="D10" i="6"/>
  <c r="G10" i="6" s="1"/>
  <c r="D9" i="6"/>
  <c r="F9" i="6" s="1"/>
  <c r="D8" i="6"/>
  <c r="E8" i="6" s="1"/>
  <c r="D7" i="6"/>
  <c r="G7" i="6" s="1"/>
  <c r="D6" i="6"/>
  <c r="F6" i="6" s="1"/>
  <c r="D5" i="6"/>
  <c r="E5" i="6" s="1"/>
  <c r="D4" i="6"/>
  <c r="C37" i="5" l="1"/>
  <c r="C38" i="5"/>
  <c r="C35" i="5"/>
  <c r="E39" i="5"/>
  <c r="E36" i="5"/>
  <c r="E32" i="5"/>
  <c r="E25" i="5"/>
  <c r="E29" i="5"/>
  <c r="E30" i="5"/>
  <c r="C28" i="5"/>
  <c r="C31" i="5"/>
  <c r="E28" i="5"/>
  <c r="D14" i="5"/>
  <c r="E17" i="5" s="1"/>
  <c r="E24" i="5"/>
  <c r="C24" i="5"/>
  <c r="C23" i="5"/>
  <c r="E23" i="5"/>
  <c r="C21" i="5"/>
  <c r="C20" i="5"/>
  <c r="E21" i="5"/>
  <c r="G14" i="6"/>
  <c r="G8" i="6"/>
  <c r="G9" i="6"/>
  <c r="G15" i="6"/>
  <c r="D21" i="6"/>
  <c r="D25" i="6" s="1"/>
  <c r="F5" i="6"/>
  <c r="F11" i="6"/>
  <c r="F17" i="6"/>
  <c r="G5" i="6"/>
  <c r="G11" i="6"/>
  <c r="G17" i="6"/>
  <c r="F8" i="6"/>
  <c r="F14" i="6"/>
  <c r="G6" i="6"/>
  <c r="G12" i="6"/>
  <c r="G18" i="6"/>
  <c r="E6" i="6"/>
  <c r="E12" i="6"/>
  <c r="E18" i="6"/>
  <c r="E9" i="6"/>
  <c r="E15" i="6"/>
  <c r="E4" i="6"/>
  <c r="E10" i="6"/>
  <c r="E16" i="6"/>
  <c r="F4" i="6"/>
  <c r="F7" i="6"/>
  <c r="F10" i="6"/>
  <c r="F13" i="6"/>
  <c r="F16" i="6"/>
  <c r="F19" i="6"/>
  <c r="E7" i="6"/>
  <c r="E13" i="6"/>
  <c r="E19" i="6"/>
  <c r="G4" i="6"/>
  <c r="D24" i="6" l="1"/>
  <c r="D23" i="6"/>
  <c r="C29" i="5"/>
  <c r="E12" i="5" l="1"/>
  <c r="E16" i="5"/>
  <c r="E15" i="5"/>
  <c r="E14" i="5" l="1"/>
  <c r="C16" i="5"/>
  <c r="C15" i="5"/>
  <c r="C13" i="5"/>
  <c r="C14" i="5"/>
  <c r="C12" i="5"/>
  <c r="E13" i="5"/>
  <c r="E22" i="5" l="1"/>
  <c r="C22" i="5"/>
</calcChain>
</file>

<file path=xl/sharedStrings.xml><?xml version="1.0" encoding="utf-8"?>
<sst xmlns="http://schemas.openxmlformats.org/spreadsheetml/2006/main" count="43" uniqueCount="24">
  <si>
    <t>Idade Atual:</t>
  </si>
  <si>
    <t>Tempo de Efetivo Serviço Público:</t>
  </si>
  <si>
    <t>Tempo de Contribuição até 13/09/2023:</t>
  </si>
  <si>
    <t>Tempo de Contribuição após 13/09/2023:</t>
  </si>
  <si>
    <t>INÍCIO</t>
  </si>
  <si>
    <t>TÉRMINO</t>
  </si>
  <si>
    <t>DIAS</t>
  </si>
  <si>
    <t xml:space="preserve">ANOS </t>
  </si>
  <si>
    <t>MESES</t>
  </si>
  <si>
    <t>TOTAL</t>
  </si>
  <si>
    <t xml:space="preserve">DIAS, REFERENTES A: </t>
  </si>
  <si>
    <t>CALCULADORA DE TEMPO DE CONTRIBUIÇÃO</t>
  </si>
  <si>
    <t>Requisito idade:</t>
  </si>
  <si>
    <t>Requisito Tempo de Contribuição:</t>
  </si>
  <si>
    <t>Requisito Tempo de Efetivo Serviço Público:</t>
  </si>
  <si>
    <t>Requisito Tempo Efetivo no Cargo:</t>
  </si>
  <si>
    <t>Cumpre os requisitos segundo a legislação atual em:</t>
  </si>
  <si>
    <t>Sexo(Masculino=1; Femenino=2):</t>
  </si>
  <si>
    <t>Tempo Efetivo no Cargo Atual:</t>
  </si>
  <si>
    <t>REGRA GERAL - PROFESSOR - Art. 13, Lei Comp. 149/2023</t>
  </si>
  <si>
    <t>REGRA GERAL NORMAL- Art. 13, Lei Comp. 149/2023</t>
  </si>
  <si>
    <t>REGRA DE TRANSIÇÃO NORMAL- Art. 26. Lei Comp. 149/2023 (Admitidos no serviço público antes de 14/09/2023)</t>
  </si>
  <si>
    <t>REGRA DE TRANSIÇÃO - PROFESSOR - Art. 26. Lei Comp. 149/2023 (Admitidos no serviço público antes de 14/09/2023)</t>
  </si>
  <si>
    <t>SIMULAÇÃO PRINCIPAIS REGRAS DE APOSENTADORIA L.C. 149/2023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</si>
</sst>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_(* #,##0_);_(* \(#,##0\);_(* &quot;-&quot;??_);_(@_)"/>
    <numFmt numFmtId="165" formatCode="_(* #,##0.00_);_(* \(#,##0.00\);_(* &quot;-&quot;??_);_(@_)"/>
    <numFmt numFmtId="166" formatCode="yyyy"/>
    <numFmt numFmtId="167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</cellStyleXfs>
  <cellXfs count="68">
    <xf numFmtId="0" fontId="0" fillId="0" borderId="0" xfId="0"/>
    <xf numFmtId="0" fontId="0" fillId="2" borderId="6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3" borderId="0" xfId="0" applyFill="1"/>
    <xf numFmtId="0" fontId="2" fillId="3" borderId="0" xfId="0" applyFont="1" applyFill="1" applyAlignment="1">
      <alignment wrapText="1"/>
    </xf>
    <xf numFmtId="0" fontId="0" fillId="3" borderId="0" xfId="0" applyFill="1" applyAlignment="1">
      <alignment horizontal="right"/>
    </xf>
    <xf numFmtId="0" fontId="0" fillId="3" borderId="0" xfId="1" applyNumberFormat="1" applyFont="1" applyFill="1" applyBorder="1" applyProtection="1"/>
    <xf numFmtId="0" fontId="3" fillId="3" borderId="0" xfId="0" applyFont="1" applyFill="1" applyAlignment="1">
      <alignment horizontal="right"/>
    </xf>
    <xf numFmtId="0" fontId="10" fillId="3" borderId="0" xfId="1" applyNumberFormat="1" applyFont="1" applyFill="1" applyBorder="1" applyProtection="1"/>
    <xf numFmtId="0" fontId="3" fillId="3" borderId="0" xfId="0" applyFont="1" applyFill="1"/>
    <xf numFmtId="14" fontId="0" fillId="3" borderId="0" xfId="0" applyNumberFormat="1" applyFill="1"/>
    <xf numFmtId="0" fontId="0" fillId="4" borderId="5" xfId="0" applyFill="1" applyBorder="1" applyAlignment="1">
      <alignment horizontal="right"/>
    </xf>
    <xf numFmtId="0" fontId="0" fillId="4" borderId="1" xfId="0" applyFill="1" applyBorder="1" applyAlignment="1">
      <alignment horizontal="right"/>
    </xf>
    <xf numFmtId="0" fontId="0" fillId="4" borderId="1" xfId="1" applyNumberFormat="1" applyFont="1" applyFill="1" applyBorder="1" applyProtection="1"/>
    <xf numFmtId="0" fontId="0" fillId="4" borderId="6" xfId="0" applyFill="1" applyBorder="1"/>
    <xf numFmtId="0" fontId="3" fillId="4" borderId="1" xfId="0" applyFont="1" applyFill="1" applyBorder="1" applyAlignment="1">
      <alignment horizontal="right"/>
    </xf>
    <xf numFmtId="0" fontId="10" fillId="4" borderId="1" xfId="1" applyNumberFormat="1" applyFont="1" applyFill="1" applyBorder="1" applyProtection="1"/>
    <xf numFmtId="0" fontId="3" fillId="4" borderId="6" xfId="0" applyFont="1" applyFill="1" applyBorder="1"/>
    <xf numFmtId="166" fontId="11" fillId="4" borderId="9" xfId="0" applyNumberFormat="1" applyFont="1" applyFill="1" applyBorder="1" applyAlignment="1">
      <alignment horizontal="left"/>
    </xf>
    <xf numFmtId="167" fontId="0" fillId="4" borderId="1" xfId="1" applyNumberFormat="1" applyFont="1" applyFill="1" applyBorder="1" applyProtection="1"/>
    <xf numFmtId="0" fontId="2" fillId="4" borderId="5" xfId="0" applyFont="1" applyFill="1" applyBorder="1" applyAlignment="1">
      <alignment horizontal="right"/>
    </xf>
    <xf numFmtId="0" fontId="2" fillId="4" borderId="7" xfId="0" applyFont="1" applyFill="1" applyBorder="1" applyAlignment="1">
      <alignment horizontal="right"/>
    </xf>
    <xf numFmtId="14" fontId="0" fillId="2" borderId="1" xfId="0" applyNumberFormat="1" applyFill="1" applyBorder="1" applyAlignment="1" applyProtection="1">
      <alignment horizontal="center"/>
      <protection locked="0"/>
    </xf>
    <xf numFmtId="14" fontId="7" fillId="2" borderId="1" xfId="2" applyNumberFormat="1" applyFont="1" applyFill="1" applyBorder="1" applyAlignment="1" applyProtection="1">
      <alignment horizontal="center" wrapText="1"/>
      <protection locked="0"/>
    </xf>
    <xf numFmtId="14" fontId="7" fillId="2" borderId="1" xfId="3" applyNumberFormat="1" applyFont="1" applyFill="1" applyBorder="1" applyAlignment="1" applyProtection="1">
      <alignment horizontal="center"/>
      <protection locked="0"/>
    </xf>
    <xf numFmtId="14" fontId="8" fillId="2" borderId="1" xfId="0" applyNumberFormat="1" applyFont="1" applyFill="1" applyBorder="1" applyAlignment="1" applyProtection="1">
      <alignment horizontal="center"/>
      <protection locked="0"/>
    </xf>
    <xf numFmtId="14" fontId="8" fillId="2" borderId="1" xfId="0" applyNumberFormat="1" applyFont="1" applyFill="1" applyBorder="1" applyAlignment="1" applyProtection="1">
      <alignment horizontal="center" wrapText="1"/>
      <protection locked="0"/>
    </xf>
    <xf numFmtId="164" fontId="0" fillId="4" borderId="0" xfId="1" applyNumberFormat="1" applyFont="1" applyFill="1" applyBorder="1" applyAlignment="1" applyProtection="1">
      <alignment horizontal="center"/>
    </xf>
    <xf numFmtId="0" fontId="0" fillId="6" borderId="0" xfId="0" applyFill="1"/>
    <xf numFmtId="0" fontId="0" fillId="4" borderId="2" xfId="0" applyFill="1" applyBorder="1" applyAlignment="1">
      <alignment horizontal="center"/>
    </xf>
    <xf numFmtId="165" fontId="0" fillId="4" borderId="2" xfId="1" applyNumberFormat="1" applyFont="1" applyFill="1" applyBorder="1" applyAlignment="1" applyProtection="1">
      <alignment horizontal="center"/>
    </xf>
    <xf numFmtId="0" fontId="0" fillId="4" borderId="2" xfId="0" applyFill="1" applyBorder="1" applyAlignment="1">
      <alignment horizontal="left"/>
    </xf>
    <xf numFmtId="165" fontId="0" fillId="4" borderId="1" xfId="1" applyNumberFormat="1" applyFont="1" applyFill="1" applyBorder="1" applyAlignment="1" applyProtection="1">
      <alignment horizontal="center"/>
    </xf>
    <xf numFmtId="0" fontId="0" fillId="4" borderId="1" xfId="0" applyFill="1" applyBorder="1" applyAlignment="1">
      <alignment horizontal="center"/>
    </xf>
    <xf numFmtId="165" fontId="0" fillId="4" borderId="1" xfId="0" applyNumberFormat="1" applyFill="1" applyBorder="1" applyAlignment="1">
      <alignment horizontal="center"/>
    </xf>
    <xf numFmtId="164" fontId="5" fillId="4" borderId="1" xfId="1" applyNumberFormat="1" applyFont="1" applyFill="1" applyBorder="1" applyAlignment="1" applyProtection="1">
      <alignment horizontal="center"/>
    </xf>
    <xf numFmtId="0" fontId="4" fillId="5" borderId="1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64" fontId="5" fillId="4" borderId="6" xfId="0" applyNumberFormat="1" applyFont="1" applyFill="1" applyBorder="1" applyAlignment="1">
      <alignment horizontal="center"/>
    </xf>
    <xf numFmtId="0" fontId="0" fillId="4" borderId="14" xfId="0" applyFill="1" applyBorder="1" applyAlignment="1">
      <alignment horizontal="center"/>
    </xf>
    <xf numFmtId="0" fontId="0" fillId="4" borderId="0" xfId="0" applyFill="1" applyAlignment="1">
      <alignment horizontal="center"/>
    </xf>
    <xf numFmtId="164" fontId="0" fillId="4" borderId="15" xfId="0" applyNumberFormat="1" applyFill="1" applyBorder="1" applyAlignment="1">
      <alignment horizontal="center"/>
    </xf>
    <xf numFmtId="0" fontId="4" fillId="4" borderId="16" xfId="0" applyFont="1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165" fontId="0" fillId="4" borderId="0" xfId="0" applyNumberFormat="1" applyFill="1" applyAlignment="1">
      <alignment horizontal="center"/>
    </xf>
    <xf numFmtId="0" fontId="0" fillId="4" borderId="15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19" xfId="0" applyFill="1" applyBorder="1" applyAlignment="1">
      <alignment horizontal="center"/>
    </xf>
    <xf numFmtId="164" fontId="0" fillId="4" borderId="8" xfId="0" applyNumberFormat="1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0" fillId="4" borderId="20" xfId="0" applyFill="1" applyBorder="1" applyAlignment="1">
      <alignment horizontal="center"/>
    </xf>
    <xf numFmtId="14" fontId="7" fillId="2" borderId="1" xfId="4" applyNumberFormat="1" applyFont="1" applyFill="1" applyBorder="1" applyAlignment="1" applyProtection="1">
      <alignment horizontal="right" wrapText="1"/>
      <protection locked="0"/>
    </xf>
    <xf numFmtId="0" fontId="0" fillId="3" borderId="15" xfId="0" applyFill="1" applyBorder="1"/>
    <xf numFmtId="0" fontId="0" fillId="3" borderId="14" xfId="0" applyFill="1" applyBorder="1"/>
    <xf numFmtId="0" fontId="2" fillId="4" borderId="21" xfId="0" applyFont="1" applyFill="1" applyBorder="1" applyAlignment="1">
      <alignment horizontal="right"/>
    </xf>
    <xf numFmtId="0" fontId="0" fillId="2" borderId="22" xfId="0" applyFill="1" applyBorder="1" applyProtection="1">
      <protection locked="0"/>
    </xf>
    <xf numFmtId="0" fontId="2" fillId="5" borderId="3" xfId="0" applyFont="1" applyFill="1" applyBorder="1" applyAlignment="1">
      <alignment horizontal="center" wrapText="1"/>
    </xf>
    <xf numFmtId="0" fontId="2" fillId="5" borderId="13" xfId="0" applyFont="1" applyFill="1" applyBorder="1" applyAlignment="1">
      <alignment horizontal="center" wrapText="1"/>
    </xf>
    <xf numFmtId="0" fontId="2" fillId="5" borderId="4" xfId="0" applyFont="1" applyFill="1" applyBorder="1" applyAlignment="1">
      <alignment horizontal="center" wrapText="1"/>
    </xf>
    <xf numFmtId="0" fontId="11" fillId="4" borderId="7" xfId="0" applyFont="1" applyFill="1" applyBorder="1" applyAlignment="1">
      <alignment horizontal="right"/>
    </xf>
    <xf numFmtId="0" fontId="11" fillId="4" borderId="8" xfId="0" applyFont="1" applyFill="1" applyBorder="1" applyAlignment="1">
      <alignment horizontal="right"/>
    </xf>
    <xf numFmtId="0" fontId="2" fillId="3" borderId="23" xfId="0" applyFont="1" applyFill="1" applyBorder="1" applyAlignment="1">
      <alignment horizontal="center"/>
    </xf>
    <xf numFmtId="0" fontId="2" fillId="3" borderId="24" xfId="0" applyFont="1" applyFill="1" applyBorder="1" applyAlignment="1">
      <alignment horizontal="center"/>
    </xf>
    <xf numFmtId="0" fontId="2" fillId="3" borderId="25" xfId="0" applyFont="1" applyFill="1" applyBorder="1" applyAlignment="1">
      <alignment horizontal="center"/>
    </xf>
    <xf numFmtId="0" fontId="9" fillId="6" borderId="10" xfId="0" applyFont="1" applyFill="1" applyBorder="1" applyAlignment="1">
      <alignment horizontal="center"/>
    </xf>
    <xf numFmtId="0" fontId="9" fillId="6" borderId="11" xfId="0" applyFont="1" applyFill="1" applyBorder="1" applyAlignment="1">
      <alignment horizontal="center"/>
    </xf>
    <xf numFmtId="0" fontId="9" fillId="6" borderId="12" xfId="0" applyFont="1" applyFill="1" applyBorder="1" applyAlignment="1">
      <alignment horizontal="center"/>
    </xf>
  </cellXfs>
  <cellStyles count="5">
    <cellStyle name="Normal" xfId="0" builtinId="0"/>
    <cellStyle name="Normal_CALCULADORA DE TEMPO" xfId="4" xr:uid="{3C7D32A7-B57B-4221-9A42-8750A5E3E013}"/>
    <cellStyle name="Normal_Plan1" xfId="3" xr:uid="{88848D2A-8056-4796-89FE-07DE47374415}"/>
    <cellStyle name="Normal_Planilha1" xfId="2" xr:uid="{1AF4A1D4-63D9-4338-A0F9-7B6DC5A02A1F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28575</xdr:colOff>
      <xdr:row>1</xdr:row>
      <xdr:rowOff>123825</xdr:rowOff>
    </xdr:from>
    <xdr:to>
      <xdr:col>10</xdr:col>
      <xdr:colOff>266700</xdr:colOff>
      <xdr:row>18</xdr:row>
      <xdr:rowOff>57150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A573876F-320C-A0FE-BAEB-2FE77CBC1DF0}"/>
            </a:ext>
          </a:extLst>
        </xdr:cNvPr>
        <xdr:cNvSpPr txBox="1"/>
      </xdr:nvSpPr>
      <xdr:spPr>
        <a:xfrm>
          <a:off x="7019925" y="323850"/>
          <a:ext cx="4591050" cy="30289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t-BR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OBSERVAÇÃO: Para melhor compreender a simulação, especialmente em relação à regra em que o segurado poderá se enquadrar, é importante fazer a leitura atenta da "CARTILHA PREVIDENCIÁRIA PREVCHOPIM" disponível no sítio do município de Chopinzinho, na aba servidor, opção prevchopim ou pelo link: https://www.chopinzinho.pr.gov.br/portal/prevchopim3.php?id=27.</a:t>
          </a:r>
          <a:br>
            <a:rPr lang="pt-BR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Na Cartilha o segurado ainda poderá obter maiores informações em relação à outras modalidades de aposentadoria, como é caso da aposentadoria especial por exposição a agentes nocivos e por deficiência, aposentadoria compulsória, aposentadoria</a:t>
          </a:r>
          <a:r>
            <a:rPr lang="pt-BR" sz="11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por incapacidade para o trabalho</a:t>
          </a:r>
          <a:r>
            <a:rPr lang="pt-BR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 e pensão por morte.</a:t>
          </a:r>
          <a:br>
            <a:rPr lang="pt-BR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</a:br>
          <a:br>
            <a:rPr lang="pt-BR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</a:br>
          <a:r>
            <a:rPr lang="pt-BR" sz="11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A Unidade Gestora do PREVCHOPIM está situada junto à sede da Prefeitura, prestando atendimento presencial, em horário de expediente do município, onde o segurado poderá esclarecer suas dúvidas em relação à assuntos previdenciários, fazer simulações, requerer benefícios e solicitar informações.</a:t>
          </a:r>
          <a:endParaRPr lang="pt-BR" sz="1100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3D6607-E61C-42FB-828A-3C433EFB2FAF}">
  <dimension ref="B1:J39"/>
  <sheetViews>
    <sheetView tabSelected="1" workbookViewId="0">
      <selection activeCell="C3" sqref="C3"/>
    </sheetView>
  </sheetViews>
  <sheetFormatPr defaultRowHeight="15" x14ac:dyDescent="0.25"/>
  <cols>
    <col min="1" max="1" width="16.28515625" style="3" customWidth="1"/>
    <col min="2" max="2" width="43.42578125" style="3" customWidth="1"/>
    <col min="3" max="3" width="9.7109375" style="3" bestFit="1" customWidth="1"/>
    <col min="4" max="4" width="6.140625" style="3" customWidth="1"/>
    <col min="5" max="5" width="10.7109375" style="3" bestFit="1" customWidth="1"/>
    <col min="6" max="6" width="7.85546875" style="3" customWidth="1"/>
    <col min="7" max="7" width="40.85546875" style="3" bestFit="1" customWidth="1"/>
    <col min="8" max="8" width="9.7109375" style="3" bestFit="1" customWidth="1"/>
    <col min="9" max="9" width="4" style="3" bestFit="1" customWidth="1"/>
    <col min="10" max="10" width="10.7109375" style="3" bestFit="1" customWidth="1"/>
    <col min="11" max="11" width="9.140625" style="3"/>
    <col min="12" max="12" width="14.42578125" style="3" customWidth="1"/>
    <col min="13" max="16384" width="9.140625" style="3"/>
  </cols>
  <sheetData>
    <row r="1" spans="2:10" ht="15.75" thickBot="1" x14ac:dyDescent="0.3"/>
    <row r="2" spans="2:10" ht="15.75" thickBot="1" x14ac:dyDescent="0.3">
      <c r="B2" s="62" t="s">
        <v>23</v>
      </c>
      <c r="C2" s="63"/>
      <c r="D2" s="63"/>
      <c r="E2" s="64"/>
    </row>
    <row r="3" spans="2:10" x14ac:dyDescent="0.25">
      <c r="B3" s="55" t="s">
        <v>17</v>
      </c>
      <c r="C3" s="56"/>
      <c r="E3" s="53"/>
    </row>
    <row r="4" spans="2:10" x14ac:dyDescent="0.25">
      <c r="B4" s="20" t="s">
        <v>0</v>
      </c>
      <c r="C4" s="1"/>
      <c r="E4" s="53"/>
    </row>
    <row r="5" spans="2:10" x14ac:dyDescent="0.25">
      <c r="B5" s="20" t="s">
        <v>2</v>
      </c>
      <c r="C5" s="1"/>
      <c r="E5" s="53"/>
    </row>
    <row r="6" spans="2:10" ht="18.75" customHeight="1" x14ac:dyDescent="0.25">
      <c r="B6" s="20" t="s">
        <v>3</v>
      </c>
      <c r="C6" s="1"/>
      <c r="E6" s="53"/>
    </row>
    <row r="7" spans="2:10" x14ac:dyDescent="0.25">
      <c r="B7" s="20" t="s">
        <v>1</v>
      </c>
      <c r="C7" s="1"/>
      <c r="E7" s="53"/>
    </row>
    <row r="8" spans="2:10" ht="15.75" thickBot="1" x14ac:dyDescent="0.3">
      <c r="B8" s="21" t="s">
        <v>18</v>
      </c>
      <c r="C8" s="2"/>
      <c r="E8" s="53"/>
    </row>
    <row r="9" spans="2:10" x14ac:dyDescent="0.25">
      <c r="B9" s="54"/>
      <c r="E9" s="53"/>
    </row>
    <row r="10" spans="2:10" ht="15.75" thickBot="1" x14ac:dyDescent="0.3">
      <c r="B10" s="54"/>
      <c r="E10" s="53"/>
    </row>
    <row r="11" spans="2:10" ht="29.25" customHeight="1" x14ac:dyDescent="0.25">
      <c r="B11" s="57" t="s">
        <v>21</v>
      </c>
      <c r="C11" s="58"/>
      <c r="D11" s="58"/>
      <c r="E11" s="59"/>
      <c r="G11" s="4"/>
      <c r="H11" s="4"/>
      <c r="I11" s="4"/>
      <c r="J11" s="4"/>
    </row>
    <row r="12" spans="2:10" x14ac:dyDescent="0.25">
      <c r="B12" s="11" t="s">
        <v>12</v>
      </c>
      <c r="C12" s="12" t="str">
        <f>IF(D12&gt;1,"Faltam",IF(D12&gt;0,"Falta","Completo"))</f>
        <v>Faltam</v>
      </c>
      <c r="D12" s="13">
        <f>IF($C$3=1,IF($C$4&lt;60,60-$C$4,0),IF($C$4&lt;57,57-$C$4,0))</f>
        <v>57</v>
      </c>
      <c r="E12" s="14" t="str">
        <f>IF(D12&gt;1,"anos",IF(D12&gt;0,"ano",""))</f>
        <v>anos</v>
      </c>
      <c r="G12" s="5"/>
      <c r="H12" s="5"/>
      <c r="I12" s="6"/>
    </row>
    <row r="13" spans="2:10" ht="21" hidden="1" customHeight="1" x14ac:dyDescent="0.25">
      <c r="B13" s="11"/>
      <c r="C13" s="15" t="str">
        <f t="shared" ref="C13:C16" si="0">IF(D13&gt;1,"Faltam",IF(D13&gt;0,"Falta","Completo"))</f>
        <v>Faltam</v>
      </c>
      <c r="D13" s="16">
        <f>IF($C$3=1,IF($C$5&lt;35,35-$C$5,0),IF($C$5&lt;30,30-$C$5,0))</f>
        <v>30</v>
      </c>
      <c r="E13" s="17" t="str">
        <f t="shared" ref="E13:E16" si="1">IF(D13&gt;1,"anos",IF(D13&gt;0,"ano",""))</f>
        <v>anos</v>
      </c>
      <c r="G13" s="5"/>
      <c r="H13" s="7"/>
      <c r="I13" s="8"/>
      <c r="J13" s="9"/>
    </row>
    <row r="14" spans="2:10" ht="15" customHeight="1" x14ac:dyDescent="0.25">
      <c r="B14" s="11" t="s">
        <v>13</v>
      </c>
      <c r="C14" s="12" t="str">
        <f t="shared" si="0"/>
        <v>Faltam</v>
      </c>
      <c r="D14" s="13">
        <f>IF(IF($D$13&gt;0,$D$13*1.2-$C$6,0)&lt;0,0,IF($D$13&gt;0,$D$13*1.2-$C$6,0))</f>
        <v>36</v>
      </c>
      <c r="E14" s="14" t="str">
        <f t="shared" si="1"/>
        <v>anos</v>
      </c>
      <c r="G14" s="5"/>
      <c r="H14" s="5"/>
      <c r="I14" s="6"/>
    </row>
    <row r="15" spans="2:10" x14ac:dyDescent="0.25">
      <c r="B15" s="11" t="s">
        <v>14</v>
      </c>
      <c r="C15" s="12" t="str">
        <f t="shared" si="0"/>
        <v>Faltam</v>
      </c>
      <c r="D15" s="13">
        <f>IF($C$7&lt;20,20-$C$7,0)</f>
        <v>20</v>
      </c>
      <c r="E15" s="14" t="str">
        <f t="shared" si="1"/>
        <v>anos</v>
      </c>
      <c r="G15" s="5"/>
      <c r="H15" s="5"/>
      <c r="I15" s="6"/>
    </row>
    <row r="16" spans="2:10" x14ac:dyDescent="0.25">
      <c r="B16" s="11" t="s">
        <v>15</v>
      </c>
      <c r="C16" s="12" t="str">
        <f t="shared" si="0"/>
        <v>Faltam</v>
      </c>
      <c r="D16" s="13">
        <f>IF($C$8&lt;5,5-$C$8,0)</f>
        <v>5</v>
      </c>
      <c r="E16" s="14" t="str">
        <f t="shared" si="1"/>
        <v>anos</v>
      </c>
      <c r="G16" s="5"/>
      <c r="H16" s="5"/>
      <c r="I16" s="6"/>
    </row>
    <row r="17" spans="2:10" ht="15.75" thickBot="1" x14ac:dyDescent="0.3">
      <c r="B17" s="60" t="s">
        <v>16</v>
      </c>
      <c r="C17" s="61"/>
      <c r="D17" s="61"/>
      <c r="E17" s="18">
        <f ca="1">((MAX(D12:D16))*365)+NOW()</f>
        <v>66337.482888425933</v>
      </c>
      <c r="J17" s="10"/>
    </row>
    <row r="18" spans="2:10" ht="9.75" customHeight="1" thickBot="1" x14ac:dyDescent="0.3">
      <c r="B18" s="54"/>
      <c r="E18" s="53"/>
    </row>
    <row r="19" spans="2:10" ht="27" customHeight="1" x14ac:dyDescent="0.25">
      <c r="B19" s="57" t="s">
        <v>22</v>
      </c>
      <c r="C19" s="58"/>
      <c r="D19" s="58"/>
      <c r="E19" s="59"/>
      <c r="G19" s="4"/>
      <c r="H19" s="4"/>
      <c r="I19" s="4"/>
      <c r="J19" s="4"/>
    </row>
    <row r="20" spans="2:10" ht="14.25" customHeight="1" x14ac:dyDescent="0.25">
      <c r="B20" s="11" t="s">
        <v>12</v>
      </c>
      <c r="C20" s="12" t="str">
        <f>IF(D20&gt;1,"Faltam",IF(D20&gt;0,"Falta","Completo"))</f>
        <v>Faltam</v>
      </c>
      <c r="D20" s="13">
        <f>IF($C$3=1,IF($C$4&lt;55,55-$C$4,0),IF($C$4&lt;52,52-$C$4,0))</f>
        <v>52</v>
      </c>
      <c r="E20" s="14" t="str">
        <f>IF(D20&gt;1,"anos",IF(D20&gt;0,"ano",""))</f>
        <v>anos</v>
      </c>
      <c r="G20" s="5"/>
      <c r="H20" s="5"/>
      <c r="I20" s="6"/>
    </row>
    <row r="21" spans="2:10" ht="21.75" hidden="1" customHeight="1" x14ac:dyDescent="0.25">
      <c r="B21" s="11"/>
      <c r="C21" s="15" t="str">
        <f t="shared" ref="C21:C24" si="2">IF(D21&gt;1,"Faltam",IF(D21&gt;0,"Falta","Completo"))</f>
        <v>Faltam</v>
      </c>
      <c r="D21" s="16">
        <f>IF($C$3=1,IF($C$5&lt;30,30-$C$5,0),IF($C$5&lt;25,25-$C$5,0))</f>
        <v>25</v>
      </c>
      <c r="E21" s="17" t="str">
        <f t="shared" ref="E21:E24" si="3">IF(D21&gt;1,"anos",IF(D21&gt;0,"ano",""))</f>
        <v>anos</v>
      </c>
      <c r="G21" s="5"/>
      <c r="H21" s="7"/>
      <c r="I21" s="8"/>
      <c r="J21" s="9"/>
    </row>
    <row r="22" spans="2:10" x14ac:dyDescent="0.25">
      <c r="B22" s="11" t="s">
        <v>13</v>
      </c>
      <c r="C22" s="12" t="str">
        <f t="shared" si="2"/>
        <v>Faltam</v>
      </c>
      <c r="D22" s="19">
        <f>IF(IF($D$21&gt;0,$D$21*1.2-$C$6,0)&lt;0,0,IF($D$21&gt;0,$D$21*1.2-$C$6,0))</f>
        <v>30</v>
      </c>
      <c r="E22" s="14" t="str">
        <f t="shared" si="3"/>
        <v>anos</v>
      </c>
      <c r="G22" s="5"/>
      <c r="H22" s="5"/>
      <c r="I22" s="6"/>
    </row>
    <row r="23" spans="2:10" x14ac:dyDescent="0.25">
      <c r="B23" s="11" t="s">
        <v>14</v>
      </c>
      <c r="C23" s="12" t="str">
        <f t="shared" si="2"/>
        <v>Faltam</v>
      </c>
      <c r="D23" s="13">
        <f>IF($C$7&lt;20,20-$C$7,0)</f>
        <v>20</v>
      </c>
      <c r="E23" s="14" t="str">
        <f t="shared" si="3"/>
        <v>anos</v>
      </c>
      <c r="G23" s="5"/>
      <c r="H23" s="5"/>
      <c r="I23" s="6"/>
    </row>
    <row r="24" spans="2:10" x14ac:dyDescent="0.25">
      <c r="B24" s="11" t="s">
        <v>15</v>
      </c>
      <c r="C24" s="12" t="str">
        <f t="shared" si="2"/>
        <v>Faltam</v>
      </c>
      <c r="D24" s="13">
        <f>IF($C$8&lt;5,5-$C$8,0)</f>
        <v>5</v>
      </c>
      <c r="E24" s="14" t="str">
        <f t="shared" si="3"/>
        <v>anos</v>
      </c>
      <c r="G24" s="5"/>
      <c r="H24" s="5"/>
      <c r="I24" s="6"/>
    </row>
    <row r="25" spans="2:10" ht="15.75" thickBot="1" x14ac:dyDescent="0.3">
      <c r="B25" s="60" t="s">
        <v>16</v>
      </c>
      <c r="C25" s="61"/>
      <c r="D25" s="61"/>
      <c r="E25" s="18">
        <f ca="1">((MAX(D20:D24))*365)+NOW()</f>
        <v>64512.482888425926</v>
      </c>
      <c r="J25" s="10"/>
    </row>
    <row r="26" spans="2:10" ht="12" customHeight="1" thickBot="1" x14ac:dyDescent="0.3">
      <c r="B26" s="54"/>
      <c r="E26" s="53"/>
    </row>
    <row r="27" spans="2:10" ht="15" customHeight="1" x14ac:dyDescent="0.25">
      <c r="B27" s="57" t="s">
        <v>20</v>
      </c>
      <c r="C27" s="58"/>
      <c r="D27" s="58"/>
      <c r="E27" s="59"/>
    </row>
    <row r="28" spans="2:10" x14ac:dyDescent="0.25">
      <c r="B28" s="11" t="s">
        <v>12</v>
      </c>
      <c r="C28" s="12" t="str">
        <f>IF(D28&gt;1,"Faltam",IF(D28&gt;0,"Falta","Completo"))</f>
        <v>Faltam</v>
      </c>
      <c r="D28" s="13">
        <f>IF($C$3=1,IF($C$4&lt;65,65-$C$4,0),IF($C$4&lt;62,62-$C$4,0))</f>
        <v>62</v>
      </c>
      <c r="E28" s="14" t="str">
        <f>IF(D28&gt;1,"anos",IF(D28&gt;0,"ano",""))</f>
        <v>anos</v>
      </c>
    </row>
    <row r="29" spans="2:10" x14ac:dyDescent="0.25">
      <c r="B29" s="11" t="s">
        <v>13</v>
      </c>
      <c r="C29" s="12" t="str">
        <f t="shared" ref="C29:C31" si="4">IF(D29&gt;1,"Faltam",IF(D29&gt;0,"Falta","Completo"))</f>
        <v>Faltam</v>
      </c>
      <c r="D29" s="13">
        <f>IF((C5+C6)&lt;25,25-(C5+C6),0)</f>
        <v>25</v>
      </c>
      <c r="E29" s="14" t="str">
        <f t="shared" ref="E29:E31" si="5">IF(D29&gt;1,"anos",IF(D29&gt;0,"ano",""))</f>
        <v>anos</v>
      </c>
    </row>
    <row r="30" spans="2:10" x14ac:dyDescent="0.25">
      <c r="B30" s="11" t="s">
        <v>14</v>
      </c>
      <c r="C30" s="12" t="str">
        <f t="shared" si="4"/>
        <v>Faltam</v>
      </c>
      <c r="D30" s="13">
        <f>IF($C$7&lt;10,10-$C$7,0)</f>
        <v>10</v>
      </c>
      <c r="E30" s="14" t="str">
        <f t="shared" si="5"/>
        <v>anos</v>
      </c>
    </row>
    <row r="31" spans="2:10" x14ac:dyDescent="0.25">
      <c r="B31" s="11" t="s">
        <v>15</v>
      </c>
      <c r="C31" s="12" t="str">
        <f t="shared" si="4"/>
        <v>Faltam</v>
      </c>
      <c r="D31" s="13">
        <f>IF($C$8&lt;5,5-$C$8,0)</f>
        <v>5</v>
      </c>
      <c r="E31" s="14" t="str">
        <f t="shared" si="5"/>
        <v>anos</v>
      </c>
    </row>
    <row r="32" spans="2:10" ht="15.75" thickBot="1" x14ac:dyDescent="0.3">
      <c r="B32" s="60" t="s">
        <v>16</v>
      </c>
      <c r="C32" s="61"/>
      <c r="D32" s="61"/>
      <c r="E32" s="18">
        <f ca="1">((MAX(D27:D31))*365)+NOW()</f>
        <v>68162.482888425933</v>
      </c>
    </row>
    <row r="33" spans="2:5" ht="9" customHeight="1" thickBot="1" x14ac:dyDescent="0.3">
      <c r="B33" s="54"/>
      <c r="E33" s="53"/>
    </row>
    <row r="34" spans="2:5" ht="15" customHeight="1" x14ac:dyDescent="0.25">
      <c r="B34" s="57" t="s">
        <v>19</v>
      </c>
      <c r="C34" s="58"/>
      <c r="D34" s="58"/>
      <c r="E34" s="59"/>
    </row>
    <row r="35" spans="2:5" x14ac:dyDescent="0.25">
      <c r="B35" s="11" t="s">
        <v>12</v>
      </c>
      <c r="C35" s="12" t="str">
        <f>IF(D35&gt;1,"Faltam",IF(D35&gt;0,"Falta","Completo"))</f>
        <v>Faltam</v>
      </c>
      <c r="D35" s="13">
        <f>IF($C$3=1,IF($C$4&lt;60,60-$C$4,0),IF($C$4&lt;57,57-$C$4,0))</f>
        <v>57</v>
      </c>
      <c r="E35" s="14" t="str">
        <f>IF(D35&gt;1,"anos",IF(D35&gt;0,"ano",""))</f>
        <v>anos</v>
      </c>
    </row>
    <row r="36" spans="2:5" x14ac:dyDescent="0.25">
      <c r="B36" s="11" t="s">
        <v>13</v>
      </c>
      <c r="C36" s="12" t="str">
        <f t="shared" ref="C36:C38" si="6">IF(D36&gt;1,"Faltam",IF(D36&gt;0,"Falta","Completo"))</f>
        <v>Faltam</v>
      </c>
      <c r="D36" s="13">
        <f>IF((C5+C6)&lt;25,25-(C5+C6),0)</f>
        <v>25</v>
      </c>
      <c r="E36" s="14" t="str">
        <f t="shared" ref="E36:E38" si="7">IF(D36&gt;1,"anos",IF(D36&gt;0,"ano",""))</f>
        <v>anos</v>
      </c>
    </row>
    <row r="37" spans="2:5" x14ac:dyDescent="0.25">
      <c r="B37" s="11" t="s">
        <v>14</v>
      </c>
      <c r="C37" s="12" t="str">
        <f t="shared" si="6"/>
        <v>Faltam</v>
      </c>
      <c r="D37" s="13">
        <f>IF($C$7&lt;10,10-$C$7,0)</f>
        <v>10</v>
      </c>
      <c r="E37" s="14" t="str">
        <f t="shared" si="7"/>
        <v>anos</v>
      </c>
    </row>
    <row r="38" spans="2:5" x14ac:dyDescent="0.25">
      <c r="B38" s="11" t="s">
        <v>15</v>
      </c>
      <c r="C38" s="12" t="str">
        <f t="shared" si="6"/>
        <v>Faltam</v>
      </c>
      <c r="D38" s="13">
        <f>IF($C$8&lt;5,5-$C$8,0)</f>
        <v>5</v>
      </c>
      <c r="E38" s="14" t="str">
        <f t="shared" si="7"/>
        <v>anos</v>
      </c>
    </row>
    <row r="39" spans="2:5" ht="15.75" thickBot="1" x14ac:dyDescent="0.3">
      <c r="B39" s="60" t="s">
        <v>16</v>
      </c>
      <c r="C39" s="61"/>
      <c r="D39" s="61"/>
      <c r="E39" s="18">
        <f ca="1">((MAX(D34:D38))*365)+NOW()</f>
        <v>66337.482888425933</v>
      </c>
    </row>
  </sheetData>
  <sheetProtection algorithmName="SHA-512" hashValue="4aOerDS5BP4RBYR6pn0EXsKBmg9iJHKxVFCkEZnwNXidcGZSbSsPy0Gtbg9/uqlCKa3RRKTXi3O1v0ILpYGgHw==" saltValue="NLaTkzZMYqgW1dZl3XN79g==" spinCount="100000" sheet="1" objects="1" scenarios="1" selectLockedCells="1"/>
  <mergeCells count="9">
    <mergeCell ref="B34:E34"/>
    <mergeCell ref="B39:D39"/>
    <mergeCell ref="B2:E2"/>
    <mergeCell ref="B25:D25"/>
    <mergeCell ref="B32:D32"/>
    <mergeCell ref="B11:E11"/>
    <mergeCell ref="B27:E27"/>
    <mergeCell ref="B17:D17"/>
    <mergeCell ref="B19:E1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6FE95C-B9BF-49BF-9F29-F609A2B15A99}">
  <dimension ref="B1:G25"/>
  <sheetViews>
    <sheetView workbookViewId="0">
      <selection activeCell="C19" sqref="C19"/>
    </sheetView>
  </sheetViews>
  <sheetFormatPr defaultRowHeight="15" x14ac:dyDescent="0.25"/>
  <cols>
    <col min="1" max="1" width="17.85546875" style="28" customWidth="1"/>
    <col min="2" max="3" width="10.7109375" style="28" bestFit="1" customWidth="1"/>
    <col min="4" max="4" width="12.5703125" style="28" customWidth="1"/>
    <col min="5" max="5" width="19.85546875" style="28" bestFit="1" customWidth="1"/>
    <col min="6" max="6" width="7.42578125" style="28" bestFit="1" customWidth="1"/>
    <col min="7" max="7" width="5.42578125" style="28" bestFit="1" customWidth="1"/>
    <col min="8" max="16384" width="9.140625" style="28"/>
  </cols>
  <sheetData>
    <row r="1" spans="2:7" ht="15.75" thickBot="1" x14ac:dyDescent="0.3"/>
    <row r="2" spans="2:7" ht="18.75" x14ac:dyDescent="0.3">
      <c r="B2" s="65" t="s">
        <v>11</v>
      </c>
      <c r="C2" s="66"/>
      <c r="D2" s="66"/>
      <c r="E2" s="66"/>
      <c r="F2" s="66"/>
      <c r="G2" s="67"/>
    </row>
    <row r="3" spans="2:7" x14ac:dyDescent="0.25">
      <c r="B3" s="37" t="s">
        <v>4</v>
      </c>
      <c r="C3" s="36" t="s">
        <v>5</v>
      </c>
      <c r="D3" s="36" t="s">
        <v>6</v>
      </c>
      <c r="E3" s="36" t="s">
        <v>7</v>
      </c>
      <c r="F3" s="36" t="s">
        <v>8</v>
      </c>
      <c r="G3" s="38" t="s">
        <v>6</v>
      </c>
    </row>
    <row r="4" spans="2:7" x14ac:dyDescent="0.25">
      <c r="B4" s="52"/>
      <c r="C4" s="52"/>
      <c r="D4" s="35">
        <f t="shared" ref="D4:D19" si="0">(C4-B4)</f>
        <v>0</v>
      </c>
      <c r="E4" s="35">
        <f t="shared" ref="E4:E19" si="1">TRUNC(D4/365)</f>
        <v>0</v>
      </c>
      <c r="F4" s="35">
        <f>TRUNC((MOD(D4,365)*12)/365)</f>
        <v>0</v>
      </c>
      <c r="G4" s="39">
        <f>TRUNC((MOD((MOD(D4,365)*12),365))/12)</f>
        <v>0</v>
      </c>
    </row>
    <row r="5" spans="2:7" x14ac:dyDescent="0.25">
      <c r="B5" s="52"/>
      <c r="C5" s="52"/>
      <c r="D5" s="35">
        <f t="shared" si="0"/>
        <v>0</v>
      </c>
      <c r="E5" s="35">
        <f t="shared" si="1"/>
        <v>0</v>
      </c>
      <c r="F5" s="35">
        <f t="shared" ref="F5:F19" si="2">TRUNC((MOD(D5,365)*12)/365)</f>
        <v>0</v>
      </c>
      <c r="G5" s="39">
        <f t="shared" ref="G5:G19" si="3">TRUNC((MOD((MOD(D5,365)*12),365))/12)</f>
        <v>0</v>
      </c>
    </row>
    <row r="6" spans="2:7" x14ac:dyDescent="0.25">
      <c r="B6" s="52"/>
      <c r="C6" s="52"/>
      <c r="D6" s="35">
        <f t="shared" si="0"/>
        <v>0</v>
      </c>
      <c r="E6" s="35">
        <f t="shared" si="1"/>
        <v>0</v>
      </c>
      <c r="F6" s="35">
        <f t="shared" si="2"/>
        <v>0</v>
      </c>
      <c r="G6" s="39">
        <f t="shared" si="3"/>
        <v>0</v>
      </c>
    </row>
    <row r="7" spans="2:7" x14ac:dyDescent="0.25">
      <c r="B7" s="22"/>
      <c r="C7" s="22"/>
      <c r="D7" s="35">
        <f t="shared" si="0"/>
        <v>0</v>
      </c>
      <c r="E7" s="35">
        <f t="shared" si="1"/>
        <v>0</v>
      </c>
      <c r="F7" s="35">
        <f t="shared" si="2"/>
        <v>0</v>
      </c>
      <c r="G7" s="39">
        <f t="shared" si="3"/>
        <v>0</v>
      </c>
    </row>
    <row r="8" spans="2:7" x14ac:dyDescent="0.25">
      <c r="B8" s="22"/>
      <c r="C8" s="22"/>
      <c r="D8" s="35">
        <f t="shared" si="0"/>
        <v>0</v>
      </c>
      <c r="E8" s="35">
        <f t="shared" si="1"/>
        <v>0</v>
      </c>
      <c r="F8" s="35">
        <f t="shared" si="2"/>
        <v>0</v>
      </c>
      <c r="G8" s="39">
        <f t="shared" si="3"/>
        <v>0</v>
      </c>
    </row>
    <row r="9" spans="2:7" x14ac:dyDescent="0.25">
      <c r="B9" s="22"/>
      <c r="C9" s="22"/>
      <c r="D9" s="35">
        <f t="shared" si="0"/>
        <v>0</v>
      </c>
      <c r="E9" s="35">
        <f t="shared" si="1"/>
        <v>0</v>
      </c>
      <c r="F9" s="35">
        <f t="shared" si="2"/>
        <v>0</v>
      </c>
      <c r="G9" s="39">
        <f t="shared" si="3"/>
        <v>0</v>
      </c>
    </row>
    <row r="10" spans="2:7" x14ac:dyDescent="0.25">
      <c r="B10" s="22"/>
      <c r="C10" s="22"/>
      <c r="D10" s="35">
        <f t="shared" si="0"/>
        <v>0</v>
      </c>
      <c r="E10" s="35">
        <f t="shared" si="1"/>
        <v>0</v>
      </c>
      <c r="F10" s="35">
        <f t="shared" si="2"/>
        <v>0</v>
      </c>
      <c r="G10" s="39">
        <f t="shared" si="3"/>
        <v>0</v>
      </c>
    </row>
    <row r="11" spans="2:7" x14ac:dyDescent="0.25">
      <c r="B11" s="23"/>
      <c r="C11" s="23"/>
      <c r="D11" s="35">
        <f t="shared" si="0"/>
        <v>0</v>
      </c>
      <c r="E11" s="35">
        <f t="shared" si="1"/>
        <v>0</v>
      </c>
      <c r="F11" s="35">
        <f t="shared" si="2"/>
        <v>0</v>
      </c>
      <c r="G11" s="39">
        <f t="shared" si="3"/>
        <v>0</v>
      </c>
    </row>
    <row r="12" spans="2:7" x14ac:dyDescent="0.25">
      <c r="B12" s="23"/>
      <c r="C12" s="23"/>
      <c r="D12" s="35">
        <f t="shared" si="0"/>
        <v>0</v>
      </c>
      <c r="E12" s="35">
        <f t="shared" si="1"/>
        <v>0</v>
      </c>
      <c r="F12" s="35">
        <f t="shared" si="2"/>
        <v>0</v>
      </c>
      <c r="G12" s="39">
        <f t="shared" si="3"/>
        <v>0</v>
      </c>
    </row>
    <row r="13" spans="2:7" x14ac:dyDescent="0.25">
      <c r="B13" s="24"/>
      <c r="C13" s="24"/>
      <c r="D13" s="35">
        <f t="shared" si="0"/>
        <v>0</v>
      </c>
      <c r="E13" s="35">
        <f t="shared" si="1"/>
        <v>0</v>
      </c>
      <c r="F13" s="35">
        <f t="shared" si="2"/>
        <v>0</v>
      </c>
      <c r="G13" s="39">
        <f t="shared" si="3"/>
        <v>0</v>
      </c>
    </row>
    <row r="14" spans="2:7" x14ac:dyDescent="0.25">
      <c r="B14" s="25"/>
      <c r="C14" s="25"/>
      <c r="D14" s="35">
        <f t="shared" si="0"/>
        <v>0</v>
      </c>
      <c r="E14" s="35">
        <f t="shared" si="1"/>
        <v>0</v>
      </c>
      <c r="F14" s="35">
        <f t="shared" si="2"/>
        <v>0</v>
      </c>
      <c r="G14" s="39">
        <f t="shared" si="3"/>
        <v>0</v>
      </c>
    </row>
    <row r="15" spans="2:7" x14ac:dyDescent="0.25">
      <c r="B15" s="26"/>
      <c r="C15" s="25"/>
      <c r="D15" s="35">
        <f t="shared" si="0"/>
        <v>0</v>
      </c>
      <c r="E15" s="35">
        <f t="shared" si="1"/>
        <v>0</v>
      </c>
      <c r="F15" s="35">
        <f t="shared" si="2"/>
        <v>0</v>
      </c>
      <c r="G15" s="39">
        <f t="shared" si="3"/>
        <v>0</v>
      </c>
    </row>
    <row r="16" spans="2:7" x14ac:dyDescent="0.25">
      <c r="B16" s="25"/>
      <c r="C16" s="25"/>
      <c r="D16" s="35">
        <f t="shared" si="0"/>
        <v>0</v>
      </c>
      <c r="E16" s="35">
        <f t="shared" si="1"/>
        <v>0</v>
      </c>
      <c r="F16" s="35">
        <f t="shared" si="2"/>
        <v>0</v>
      </c>
      <c r="G16" s="39">
        <f t="shared" si="3"/>
        <v>0</v>
      </c>
    </row>
    <row r="17" spans="2:7" x14ac:dyDescent="0.25">
      <c r="B17" s="25"/>
      <c r="C17" s="25"/>
      <c r="D17" s="35">
        <f t="shared" si="0"/>
        <v>0</v>
      </c>
      <c r="E17" s="35">
        <f t="shared" si="1"/>
        <v>0</v>
      </c>
      <c r="F17" s="35">
        <f t="shared" si="2"/>
        <v>0</v>
      </c>
      <c r="G17" s="39">
        <f t="shared" si="3"/>
        <v>0</v>
      </c>
    </row>
    <row r="18" spans="2:7" x14ac:dyDescent="0.25">
      <c r="B18" s="25"/>
      <c r="C18" s="25"/>
      <c r="D18" s="35">
        <f t="shared" si="0"/>
        <v>0</v>
      </c>
      <c r="E18" s="35">
        <f t="shared" si="1"/>
        <v>0</v>
      </c>
      <c r="F18" s="35">
        <f t="shared" si="2"/>
        <v>0</v>
      </c>
      <c r="G18" s="39">
        <f t="shared" si="3"/>
        <v>0</v>
      </c>
    </row>
    <row r="19" spans="2:7" x14ac:dyDescent="0.25">
      <c r="B19" s="25"/>
      <c r="C19" s="25"/>
      <c r="D19" s="35">
        <f t="shared" si="0"/>
        <v>0</v>
      </c>
      <c r="E19" s="35">
        <f t="shared" si="1"/>
        <v>0</v>
      </c>
      <c r="F19" s="35">
        <f t="shared" si="2"/>
        <v>0</v>
      </c>
      <c r="G19" s="39">
        <f t="shared" si="3"/>
        <v>0</v>
      </c>
    </row>
    <row r="20" spans="2:7" x14ac:dyDescent="0.25">
      <c r="B20" s="40"/>
      <c r="C20" s="41"/>
      <c r="D20" s="27"/>
      <c r="E20" s="27"/>
      <c r="F20" s="27"/>
      <c r="G20" s="42"/>
    </row>
    <row r="21" spans="2:7" x14ac:dyDescent="0.25">
      <c r="B21" s="43" t="s">
        <v>9</v>
      </c>
      <c r="C21" s="29"/>
      <c r="D21" s="30">
        <f>SUM(D4:D19)</f>
        <v>0</v>
      </c>
      <c r="E21" s="31" t="s">
        <v>10</v>
      </c>
      <c r="F21" s="29"/>
      <c r="G21" s="44"/>
    </row>
    <row r="22" spans="2:7" x14ac:dyDescent="0.25">
      <c r="B22" s="40"/>
      <c r="C22" s="41"/>
      <c r="D22" s="45"/>
      <c r="E22" s="41"/>
      <c r="F22" s="41"/>
      <c r="G22" s="46"/>
    </row>
    <row r="23" spans="2:7" x14ac:dyDescent="0.25">
      <c r="B23" s="40"/>
      <c r="C23" s="41"/>
      <c r="D23" s="32">
        <f>TRUNC(D21/365)</f>
        <v>0</v>
      </c>
      <c r="E23" s="33" t="s">
        <v>7</v>
      </c>
      <c r="F23" s="41"/>
      <c r="G23" s="46"/>
    </row>
    <row r="24" spans="2:7" x14ac:dyDescent="0.25">
      <c r="B24" s="40"/>
      <c r="C24" s="41"/>
      <c r="D24" s="34">
        <f>TRUNC((MOD(D21,365)*12)/365)</f>
        <v>0</v>
      </c>
      <c r="E24" s="33" t="s">
        <v>8</v>
      </c>
      <c r="F24" s="41"/>
      <c r="G24" s="46"/>
    </row>
    <row r="25" spans="2:7" ht="15.75" thickBot="1" x14ac:dyDescent="0.3">
      <c r="B25" s="47"/>
      <c r="C25" s="48"/>
      <c r="D25" s="49">
        <f>TRUNC((MOD((MOD(D21,365)*12),365))/12)</f>
        <v>0</v>
      </c>
      <c r="E25" s="50" t="s">
        <v>6</v>
      </c>
      <c r="F25" s="48"/>
      <c r="G25" s="51"/>
    </row>
  </sheetData>
  <sheetProtection algorithmName="SHA-512" hashValue="MC58eMRubp8QMQtMswUFf82D/zjdPsebrs/cCaoEcc7ZRdTOM1g0dy7FMgtZ+Io18/SqC3h3gz3FP8vdilRtbQ==" saltValue="tJv+OZCKVTWc60zeXtM87g==" spinCount="100000" sheet="1" objects="1" scenarios="1" selectLockedCells="1"/>
  <mergeCells count="1">
    <mergeCell ref="B2:G2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SIMULAÇÃO</vt:lpstr>
      <vt:lpstr>CALCULADORA DE TEMPO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Geris Andrei Spadari</dc:creator>
  <cp:lastModifiedBy>Geris Andrei Spadari</cp:lastModifiedBy>
  <cp:lastPrinted>2024-08-28T14:22:16Z</cp:lastPrinted>
  <dcterms:created xsi:type="dcterms:W3CDTF">2023-05-17T14:06:48Z</dcterms:created>
  <dcterms:modified xsi:type="dcterms:W3CDTF">2024-08-28T14:36:24Z</dcterms:modified>
</cp:coreProperties>
</file>